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1250" windowHeight="62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BECTa 98 Portables For Teachers</author>
  </authors>
  <commentList>
    <comment ref="B1" authorId="0">
      <text>
        <r>
          <rPr>
            <sz val="8"/>
            <rFont val="Tahoma"/>
            <family val="0"/>
          </rPr>
          <t>School Budget Projection 2000-2001</t>
        </r>
      </text>
    </comment>
  </commentList>
</comments>
</file>

<file path=xl/sharedStrings.xml><?xml version="1.0" encoding="utf-8"?>
<sst xmlns="http://schemas.openxmlformats.org/spreadsheetml/2006/main" count="126" uniqueCount="123">
  <si>
    <t>TOTAL TEACHING STAFF</t>
  </si>
  <si>
    <t>TOTALS</t>
  </si>
  <si>
    <t>SICKNESS INSURANCE-TEACHING</t>
  </si>
  <si>
    <t>£</t>
  </si>
  <si>
    <t>SUPPLY TEACHERS (SICKNESS)</t>
  </si>
  <si>
    <t>MIDDAY MEALS:</t>
  </si>
  <si>
    <t>TOTAL MIDDAY MEALS</t>
  </si>
  <si>
    <t>CARETAKING STAFF</t>
  </si>
  <si>
    <t>LETTINGS</t>
  </si>
  <si>
    <t>TOTAL</t>
  </si>
  <si>
    <t>ANCILLIARY STAFF</t>
  </si>
  <si>
    <t>TOTAL ANCILLIARY</t>
  </si>
  <si>
    <t>CLERK TO GOVERNORS</t>
  </si>
  <si>
    <t>TOTAL NON TEACHING</t>
  </si>
  <si>
    <t>BUDGET HEAD S SUPPLIES AND SERVICES</t>
  </si>
  <si>
    <t>ADMIN</t>
  </si>
  <si>
    <t>ART</t>
  </si>
  <si>
    <t>ASSESSMENT</t>
  </si>
  <si>
    <t>ADVERTISING</t>
  </si>
  <si>
    <t>CLEANING</t>
  </si>
  <si>
    <t>CONSUMBLE STOCK</t>
  </si>
  <si>
    <t>DANCE</t>
  </si>
  <si>
    <t>DRAMA</t>
  </si>
  <si>
    <t>EARLY YEARS</t>
  </si>
  <si>
    <t>ENGLISH</t>
  </si>
  <si>
    <t>GEOGRAPHY</t>
  </si>
  <si>
    <t>HISTORY</t>
  </si>
  <si>
    <t>LIBRARY SERVICE</t>
  </si>
  <si>
    <t>MANAGEMENT</t>
  </si>
  <si>
    <t>MATHEMATICS</t>
  </si>
  <si>
    <t>MUSIC</t>
  </si>
  <si>
    <t>P.E.</t>
  </si>
  <si>
    <t>PHOTOCOPYING</t>
  </si>
  <si>
    <t>PERSONNEL SERVICES</t>
  </si>
  <si>
    <t>PHOTOGRAPHS</t>
  </si>
  <si>
    <t>POSTAGE</t>
  </si>
  <si>
    <t>PSHE</t>
  </si>
  <si>
    <t>R.E.</t>
  </si>
  <si>
    <t>SCIENCE</t>
  </si>
  <si>
    <t>S.E.N.</t>
  </si>
  <si>
    <t>STATIONERY</t>
  </si>
  <si>
    <t>TECHNOLOGY</t>
  </si>
  <si>
    <t>TELEPHONE</t>
  </si>
  <si>
    <t>TELEVISION/VIDEO</t>
  </si>
  <si>
    <t>CLIENT SERVICES/ ELECTRICAL TESTING</t>
  </si>
  <si>
    <t>TOTAL SUPPLIES AND SERVICES</t>
  </si>
  <si>
    <t>(BUY BACK SERVICES)</t>
  </si>
  <si>
    <t>I.T.</t>
  </si>
  <si>
    <t>FINANCIAL SERVICES</t>
  </si>
  <si>
    <t>PAYROLL</t>
  </si>
  <si>
    <t>INSURANCE</t>
  </si>
  <si>
    <t>LICENCES</t>
  </si>
  <si>
    <t>DELEGATED F.S.M.</t>
  </si>
  <si>
    <t>LDSS</t>
  </si>
  <si>
    <t>BUDGET HEAD O: OTHER</t>
  </si>
  <si>
    <t>MISCELLANEOUS</t>
  </si>
  <si>
    <t>SWIMMING</t>
  </si>
  <si>
    <t>VISITS</t>
  </si>
  <si>
    <t>TOTAL OTHER</t>
  </si>
  <si>
    <t>TEACHING STAFF:P</t>
  </si>
  <si>
    <t>NON TEACHING STAFF:N</t>
  </si>
  <si>
    <t>SUPPLIES AND SERVICES:S</t>
  </si>
  <si>
    <t>SCHOOL FUNDED INSET:C</t>
  </si>
  <si>
    <t>PREMISES:D</t>
  </si>
  <si>
    <t>:</t>
  </si>
  <si>
    <t>BUDGET HEAD D:PREMISES</t>
  </si>
  <si>
    <t>ELECTRICITY</t>
  </si>
  <si>
    <t>FURNITURE</t>
  </si>
  <si>
    <t>GAS</t>
  </si>
  <si>
    <t>GROUNDS MAINTAINENCE</t>
  </si>
  <si>
    <t>RATES</t>
  </si>
  <si>
    <t>REFUSE COLLECTION</t>
  </si>
  <si>
    <t>REPAIRS &amp; MAINTAINENCE</t>
  </si>
  <si>
    <t>WATER</t>
  </si>
  <si>
    <t>GROUNDS DEVELOPMENT</t>
  </si>
  <si>
    <t>TOTAL PREMISES</t>
  </si>
  <si>
    <t>OTHER:O</t>
  </si>
  <si>
    <t>BUDGET HEAD I: INCOME</t>
  </si>
  <si>
    <t>BUDGET HEAD I:INCOME</t>
  </si>
  <si>
    <t>DONATIONS</t>
  </si>
  <si>
    <t>INTEREST</t>
  </si>
  <si>
    <t>PRIVATE PHONE CALLS</t>
  </si>
  <si>
    <t>SPONSORSHIP</t>
  </si>
  <si>
    <t>TOTAL INCOME</t>
  </si>
  <si>
    <t>TOTAL EXPENDITURE</t>
  </si>
  <si>
    <t>BASE BUDGET:</t>
  </si>
  <si>
    <t>CARRY FORWARD</t>
  </si>
  <si>
    <t>TOTAL BUDGET</t>
  </si>
  <si>
    <t>LESS EXPENDITURE</t>
  </si>
  <si>
    <t>STANDARDS FUND BUDGET</t>
  </si>
  <si>
    <t>SCHOOL SELF IMPROVEMENT</t>
  </si>
  <si>
    <t>SPECIAL NEEDS</t>
  </si>
  <si>
    <t>LITERACY (BOOKS)</t>
  </si>
  <si>
    <t>NUMERACY (SUPPLY COVER)</t>
  </si>
  <si>
    <t>Y6 BOOSTER</t>
  </si>
  <si>
    <t>ADDITIONAL LITERACY SUPPORT</t>
  </si>
  <si>
    <t>BOOKS (CARRIED FORWARD)</t>
  </si>
  <si>
    <t xml:space="preserve">(INCLUDED IN </t>
  </si>
  <si>
    <t>BASE BUDGET)</t>
  </si>
  <si>
    <t>Budget Head - Teaching staff</t>
  </si>
  <si>
    <t>99-00</t>
  </si>
  <si>
    <t>HEADTEACHER-POINT 1</t>
  </si>
  <si>
    <t>DEPUTY POINT 1</t>
  </si>
  <si>
    <t>Budget Head - Non Teaching staff</t>
  </si>
  <si>
    <t>CONTROLLER</t>
  </si>
  <si>
    <t>SUPERVISOR X2</t>
  </si>
  <si>
    <t>SWIMMING TUITION</t>
  </si>
  <si>
    <t>EXTRA HOURS</t>
  </si>
  <si>
    <t>BUDGET HEAD: SCHOOL FUNDED INSET</t>
  </si>
  <si>
    <t>TOTAL :</t>
  </si>
  <si>
    <t>PROPERTY</t>
  </si>
  <si>
    <t xml:space="preserve">HDF 5/12@ POINT 6 </t>
  </si>
  <si>
    <t xml:space="preserve">HDF 7/12@ POINT 7 </t>
  </si>
  <si>
    <t>QWE 5/12@POINT4</t>
  </si>
  <si>
    <t>QWE 7/12@POINT5</t>
  </si>
  <si>
    <t>GHH 5/12@POINT4</t>
  </si>
  <si>
    <t>GHH 7/12@POINT5</t>
  </si>
  <si>
    <t>FGH</t>
  </si>
  <si>
    <t>HJJ</t>
  </si>
  <si>
    <t>JKL</t>
  </si>
  <si>
    <t>CONTINGENCY</t>
  </si>
  <si>
    <t>INCREASE %</t>
  </si>
  <si>
    <t>ICT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</si>
</sst>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#,##0_ ;\-#,##0\ 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4" fillId="0" borderId="1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4" fillId="0" borderId="0" xfId="0" applyNumberFormat="1" applyFont="1" applyAlignment="1" quotePrefix="1">
      <alignment/>
    </xf>
    <xf numFmtId="165" fontId="4" fillId="0" borderId="0" xfId="17" applyNumberFormat="1" applyFont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8"/>
  <sheetViews>
    <sheetView workbookViewId="0" topLeftCell="A116">
      <selection activeCell="A63" sqref="A63"/>
    </sheetView>
  </sheetViews>
  <sheetFormatPr defaultColWidth="9.140625" defaultRowHeight="12.75"/>
  <cols>
    <col min="1" max="1" width="40.28125" style="2" customWidth="1"/>
    <col min="2" max="2" width="11.28125" style="2" customWidth="1"/>
    <col min="3" max="3" width="12.57421875" style="2" customWidth="1"/>
    <col min="4" max="16384" width="9.140625" style="2" customWidth="1"/>
  </cols>
  <sheetData>
    <row r="1" ht="12.75"/>
    <row r="2" spans="2:3" s="8" customFormat="1" ht="12.75">
      <c r="B2" s="1" t="s">
        <v>100</v>
      </c>
      <c r="C2" s="1" t="s">
        <v>121</v>
      </c>
    </row>
    <row r="3" spans="2:3" ht="12.75">
      <c r="B3" s="3" t="s">
        <v>3</v>
      </c>
      <c r="C3" s="27">
        <v>5</v>
      </c>
    </row>
    <row r="4" spans="1:3" ht="12.75">
      <c r="A4" s="8" t="s">
        <v>99</v>
      </c>
      <c r="B4" s="13"/>
      <c r="C4" s="12"/>
    </row>
    <row r="5" spans="1:3" ht="12.75">
      <c r="A5" s="2" t="s">
        <v>101</v>
      </c>
      <c r="B5" s="12">
        <v>38798</v>
      </c>
      <c r="C5" s="12">
        <f>B5*(1+C3/100)</f>
        <v>40737.9</v>
      </c>
    </row>
    <row r="6" spans="1:3" ht="12.75">
      <c r="A6" s="2" t="s">
        <v>102</v>
      </c>
      <c r="B6" s="12">
        <v>33343</v>
      </c>
      <c r="C6" s="12">
        <f>B6*(1+C3/100)</f>
        <v>35010.15</v>
      </c>
    </row>
    <row r="7" spans="1:3" ht="12.75">
      <c r="A7" s="2" t="s">
        <v>111</v>
      </c>
      <c r="B7" s="12">
        <v>9999</v>
      </c>
      <c r="C7" s="12">
        <f>B7*(1+C3/100)</f>
        <v>10498.95</v>
      </c>
    </row>
    <row r="8" spans="1:3" ht="12.75">
      <c r="A8" s="2" t="s">
        <v>112</v>
      </c>
      <c r="B8" s="12">
        <v>14000</v>
      </c>
      <c r="C8" s="12">
        <f>B8*(1+C3/100)</f>
        <v>14700</v>
      </c>
    </row>
    <row r="9" spans="1:3" ht="12.75">
      <c r="A9" s="2" t="s">
        <v>113</v>
      </c>
      <c r="B9" s="12">
        <v>9000</v>
      </c>
      <c r="C9" s="12">
        <f>B9*(1+C3/100)</f>
        <v>9450</v>
      </c>
    </row>
    <row r="10" spans="1:3" ht="12.75">
      <c r="A10" s="2" t="s">
        <v>114</v>
      </c>
      <c r="B10" s="12">
        <v>17000</v>
      </c>
      <c r="C10" s="12">
        <f>B10*(1+C3/100)</f>
        <v>17850</v>
      </c>
    </row>
    <row r="11" spans="1:3" ht="12.75">
      <c r="A11" s="2" t="s">
        <v>115</v>
      </c>
      <c r="B11" s="12">
        <v>9000</v>
      </c>
      <c r="C11" s="12">
        <f>B11*(1+C3/100)</f>
        <v>9450</v>
      </c>
    </row>
    <row r="12" spans="1:3" ht="12.75">
      <c r="A12" s="2" t="s">
        <v>116</v>
      </c>
      <c r="B12" s="12">
        <v>13456</v>
      </c>
      <c r="C12" s="12">
        <f>B12*(1+C3/100)</f>
        <v>14128.800000000001</v>
      </c>
    </row>
    <row r="13" spans="2:3" ht="12.75">
      <c r="B13" s="12"/>
      <c r="C13" s="12"/>
    </row>
    <row r="14" spans="1:3" ht="12.75">
      <c r="A14" s="2" t="s">
        <v>2</v>
      </c>
      <c r="B14" s="12">
        <v>2900</v>
      </c>
      <c r="C14" s="12">
        <f>B14*(1+C3/100)</f>
        <v>3045</v>
      </c>
    </row>
    <row r="15" spans="1:3" ht="12.75">
      <c r="A15" s="2" t="s">
        <v>4</v>
      </c>
      <c r="B15" s="12">
        <v>4567</v>
      </c>
      <c r="C15" s="12">
        <f>B15*(1+C3/100)</f>
        <v>4795.35</v>
      </c>
    </row>
    <row r="16" spans="1:3" ht="13.5" thickBot="1">
      <c r="A16" s="2" t="s">
        <v>106</v>
      </c>
      <c r="B16" s="12">
        <v>400</v>
      </c>
      <c r="C16" s="12">
        <f>B16*(1+C3/100)</f>
        <v>420</v>
      </c>
    </row>
    <row r="17" spans="1:3" ht="14.25" thickBot="1" thickTop="1">
      <c r="A17" s="8" t="s">
        <v>0</v>
      </c>
      <c r="B17" s="14">
        <f>SUM(B5:B15)</f>
        <v>152063</v>
      </c>
      <c r="C17" s="15">
        <f>SUM(C5:C16)</f>
        <v>160086.15</v>
      </c>
    </row>
    <row r="18" ht="13.5" thickTop="1">
      <c r="C18" s="12"/>
    </row>
    <row r="19" spans="1:3" ht="12.75">
      <c r="A19" s="8" t="s">
        <v>103</v>
      </c>
      <c r="C19" s="12"/>
    </row>
    <row r="20" spans="2:3" ht="12.75">
      <c r="B20" s="11"/>
      <c r="C20" s="12"/>
    </row>
    <row r="21" spans="1:3" ht="12.75">
      <c r="A21" s="2" t="s">
        <v>5</v>
      </c>
      <c r="B21" s="12"/>
      <c r="C21" s="12"/>
    </row>
    <row r="22" spans="1:3" ht="12.75">
      <c r="A22" s="2" t="s">
        <v>104</v>
      </c>
      <c r="B22" s="12">
        <v>1500</v>
      </c>
      <c r="C22" s="12">
        <f>B22*(1+C3/100)</f>
        <v>1575</v>
      </c>
    </row>
    <row r="23" spans="1:3" ht="12.75">
      <c r="A23" s="2" t="s">
        <v>105</v>
      </c>
      <c r="B23" s="12">
        <v>2000</v>
      </c>
      <c r="C23" s="12">
        <f>B23*(1+C3/100)</f>
        <v>2100</v>
      </c>
    </row>
    <row r="24" spans="2:3" ht="12.75">
      <c r="B24" s="12"/>
      <c r="C24" s="12"/>
    </row>
    <row r="25" spans="1:3" ht="12.75">
      <c r="A25" s="8" t="s">
        <v>6</v>
      </c>
      <c r="B25" s="14">
        <f>SUM(B22:B23)</f>
        <v>3500</v>
      </c>
      <c r="C25" s="14">
        <f>SUM(C22:C24)</f>
        <v>3675</v>
      </c>
    </row>
    <row r="26" spans="2:3" ht="12.75">
      <c r="B26" s="12"/>
      <c r="C26" s="12"/>
    </row>
    <row r="27" spans="1:3" ht="12.75">
      <c r="A27" s="2" t="s">
        <v>7</v>
      </c>
      <c r="B27" s="12">
        <v>5000</v>
      </c>
      <c r="C27" s="12">
        <f>B27*(1+C3/100)</f>
        <v>5250</v>
      </c>
    </row>
    <row r="28" spans="2:3" ht="12.75">
      <c r="B28" s="12"/>
      <c r="C28" s="12"/>
    </row>
    <row r="29" spans="1:3" ht="12.75">
      <c r="A29" s="8" t="s">
        <v>9</v>
      </c>
      <c r="B29" s="14">
        <f>SUM(B27:B28)</f>
        <v>5000</v>
      </c>
      <c r="C29" s="14">
        <f>B29*1.03</f>
        <v>5150</v>
      </c>
    </row>
    <row r="30" spans="2:3" ht="12.75">
      <c r="B30" s="12"/>
      <c r="C30" s="12"/>
    </row>
    <row r="31" spans="1:3" ht="12.75">
      <c r="A31" s="8" t="s">
        <v>10</v>
      </c>
      <c r="B31" s="12"/>
      <c r="C31" s="12"/>
    </row>
    <row r="32" spans="2:3" ht="12.75">
      <c r="B32" s="12"/>
      <c r="C32" s="12"/>
    </row>
    <row r="33" spans="1:3" ht="12.75">
      <c r="A33" s="2" t="s">
        <v>117</v>
      </c>
      <c r="B33" s="12">
        <v>15000</v>
      </c>
      <c r="C33" s="12">
        <f>B33*(1+C3/100)</f>
        <v>15750</v>
      </c>
    </row>
    <row r="34" spans="1:3" ht="12.75">
      <c r="A34" s="2" t="s">
        <v>118</v>
      </c>
      <c r="B34" s="12">
        <v>8500</v>
      </c>
      <c r="C34" s="12">
        <f>B34*(1+C3/100)</f>
        <v>8925</v>
      </c>
    </row>
    <row r="35" spans="1:3" ht="12.75">
      <c r="A35" s="2" t="s">
        <v>119</v>
      </c>
      <c r="B35" s="12">
        <v>3500</v>
      </c>
      <c r="C35" s="12">
        <f>B35*(1+C3/100)</f>
        <v>3675</v>
      </c>
    </row>
    <row r="36" spans="1:3" ht="12.75">
      <c r="A36" s="2" t="s">
        <v>107</v>
      </c>
      <c r="B36" s="12">
        <v>600</v>
      </c>
      <c r="C36" s="12">
        <f>B36*(1+C3/100)</f>
        <v>630</v>
      </c>
    </row>
    <row r="37" spans="1:3" ht="12.75">
      <c r="A37" s="8" t="s">
        <v>11</v>
      </c>
      <c r="B37" s="14">
        <f>SUM(B33:B36)</f>
        <v>27600</v>
      </c>
      <c r="C37" s="14">
        <f>B37*(1+C3/100)</f>
        <v>28980</v>
      </c>
    </row>
    <row r="38" spans="2:3" ht="12.75">
      <c r="B38" s="12"/>
      <c r="C38" s="12"/>
    </row>
    <row r="39" spans="2:3" ht="12.75">
      <c r="B39" s="12"/>
      <c r="C39" s="12"/>
    </row>
    <row r="40" spans="2:3" ht="12.75">
      <c r="B40" s="12"/>
      <c r="C40" s="12"/>
    </row>
    <row r="41" spans="1:3" s="5" customFormat="1" ht="12.75">
      <c r="A41" s="8" t="s">
        <v>12</v>
      </c>
      <c r="B41" s="14">
        <v>400</v>
      </c>
      <c r="C41" s="14">
        <f>B41*(1+C3/100)</f>
        <v>420</v>
      </c>
    </row>
    <row r="42" spans="2:3" ht="13.5" thickBot="1">
      <c r="B42" s="12"/>
      <c r="C42" s="12"/>
    </row>
    <row r="43" spans="1:3" ht="14.25" thickBot="1" thickTop="1">
      <c r="A43" s="8" t="s">
        <v>13</v>
      </c>
      <c r="B43" s="14">
        <f>B41+B37+B29+B25</f>
        <v>36500</v>
      </c>
      <c r="C43" s="17">
        <f>C41+C37+C29+C25</f>
        <v>38225</v>
      </c>
    </row>
    <row r="44" s="5" customFormat="1" ht="13.5" thickTop="1">
      <c r="C44" s="16"/>
    </row>
    <row r="45" s="5" customFormat="1" ht="12.75">
      <c r="C45" s="16"/>
    </row>
    <row r="46" s="5" customFormat="1" ht="12.75">
      <c r="C46" s="16"/>
    </row>
    <row r="47" spans="2:3" s="8" customFormat="1" ht="12.75">
      <c r="B47" s="1"/>
      <c r="C47" s="19"/>
    </row>
    <row r="48" spans="2:4" ht="12.75">
      <c r="B48" s="3"/>
      <c r="C48" s="12" t="s">
        <v>121</v>
      </c>
      <c r="D48" s="24">
        <v>3</v>
      </c>
    </row>
    <row r="49" spans="1:3" s="5" customFormat="1" ht="12.75">
      <c r="A49" s="8" t="s">
        <v>14</v>
      </c>
      <c r="C49" s="16"/>
    </row>
    <row r="50" ht="12.75">
      <c r="C50" s="12"/>
    </row>
    <row r="51" spans="1:3" ht="12.75">
      <c r="A51" s="2" t="s">
        <v>15</v>
      </c>
      <c r="B51" s="12">
        <v>500</v>
      </c>
      <c r="C51" s="12">
        <f>B51*(1+D48/100)</f>
        <v>515</v>
      </c>
    </row>
    <row r="52" spans="1:3" ht="12.75">
      <c r="A52" s="2" t="s">
        <v>16</v>
      </c>
      <c r="B52" s="12">
        <v>150</v>
      </c>
      <c r="C52" s="12">
        <f>B52*(1+D48/100)</f>
        <v>154.5</v>
      </c>
    </row>
    <row r="53" spans="1:3" ht="12.75">
      <c r="A53" s="2" t="s">
        <v>17</v>
      </c>
      <c r="B53" s="12">
        <v>100</v>
      </c>
      <c r="C53" s="12">
        <f>B53*(1+D48/100)</f>
        <v>103</v>
      </c>
    </row>
    <row r="54" spans="1:3" ht="12.75">
      <c r="A54" s="2" t="s">
        <v>18</v>
      </c>
      <c r="B54" s="12">
        <v>200</v>
      </c>
      <c r="C54" s="12">
        <f>B54*(1+D48/100)</f>
        <v>206</v>
      </c>
    </row>
    <row r="55" spans="1:3" ht="12.75">
      <c r="A55" s="2" t="s">
        <v>19</v>
      </c>
      <c r="B55" s="12">
        <v>999</v>
      </c>
      <c r="C55" s="12">
        <f>B55*(1+D48/100)</f>
        <v>1028.97</v>
      </c>
    </row>
    <row r="56" spans="1:3" ht="12.75">
      <c r="A56" s="2" t="s">
        <v>20</v>
      </c>
      <c r="B56" s="12">
        <v>1500</v>
      </c>
      <c r="C56" s="12">
        <f>B56*(1+D48/100)</f>
        <v>1545</v>
      </c>
    </row>
    <row r="57" spans="1:3" ht="12.75">
      <c r="A57" s="2" t="s">
        <v>21</v>
      </c>
      <c r="B57" s="12">
        <v>50</v>
      </c>
      <c r="C57" s="12">
        <f>B57*(1+D48/100)</f>
        <v>51.5</v>
      </c>
    </row>
    <row r="58" spans="1:3" ht="12.75">
      <c r="A58" s="2" t="s">
        <v>22</v>
      </c>
      <c r="B58" s="12">
        <v>50</v>
      </c>
      <c r="C58" s="12">
        <f>B58*(1+D48/100)</f>
        <v>51.5</v>
      </c>
    </row>
    <row r="59" spans="1:3" ht="12.75">
      <c r="A59" s="2" t="s">
        <v>23</v>
      </c>
      <c r="B59" s="12">
        <v>150</v>
      </c>
      <c r="C59" s="12">
        <f>B59*(1+D48/100)</f>
        <v>154.5</v>
      </c>
    </row>
    <row r="60" spans="1:3" ht="12.75">
      <c r="A60" s="2" t="s">
        <v>24</v>
      </c>
      <c r="B60" s="12">
        <v>250</v>
      </c>
      <c r="C60" s="12">
        <f>B60*(1+D48/100)</f>
        <v>257.5</v>
      </c>
    </row>
    <row r="61" spans="1:3" ht="12.75">
      <c r="A61" s="2" t="s">
        <v>25</v>
      </c>
      <c r="B61" s="12">
        <v>100</v>
      </c>
      <c r="C61" s="12">
        <f>B61*(1+D48/100)</f>
        <v>103</v>
      </c>
    </row>
    <row r="62" spans="1:3" ht="12.75">
      <c r="A62" s="2" t="s">
        <v>26</v>
      </c>
      <c r="B62" s="12">
        <v>0</v>
      </c>
      <c r="C62" s="12">
        <f>B62*(1+D48/100)</f>
        <v>0</v>
      </c>
    </row>
    <row r="63" spans="1:3" ht="12.75">
      <c r="A63" s="2" t="s">
        <v>122</v>
      </c>
      <c r="B63" s="12">
        <v>2500</v>
      </c>
      <c r="C63" s="12">
        <f>B63*(1+D48/100)</f>
        <v>2575</v>
      </c>
    </row>
    <row r="64" spans="1:3" ht="12.75">
      <c r="A64" s="2" t="s">
        <v>27</v>
      </c>
      <c r="B64" s="12">
        <v>600</v>
      </c>
      <c r="C64" s="12">
        <f>B64*(1+D48/100)</f>
        <v>618</v>
      </c>
    </row>
    <row r="65" spans="1:3" ht="12.75">
      <c r="A65" s="2" t="s">
        <v>28</v>
      </c>
      <c r="B65" s="12">
        <v>400</v>
      </c>
      <c r="C65" s="12">
        <f>B65*(1+D48/100)</f>
        <v>412</v>
      </c>
    </row>
    <row r="66" spans="1:3" ht="12.75">
      <c r="A66" s="2" t="s">
        <v>29</v>
      </c>
      <c r="B66" s="12">
        <v>400</v>
      </c>
      <c r="C66" s="12">
        <f>B66*(1+D48/100)</f>
        <v>412</v>
      </c>
    </row>
    <row r="67" spans="1:3" ht="12.75">
      <c r="A67" s="2" t="s">
        <v>30</v>
      </c>
      <c r="B67" s="12">
        <v>50</v>
      </c>
      <c r="C67" s="12">
        <f>B67*(1+D48/100)</f>
        <v>51.5</v>
      </c>
    </row>
    <row r="68" spans="1:3" ht="12.75">
      <c r="A68" s="2" t="s">
        <v>31</v>
      </c>
      <c r="B68" s="12">
        <v>100</v>
      </c>
      <c r="C68" s="12">
        <f>B68*(1+D48/100)</f>
        <v>103</v>
      </c>
    </row>
    <row r="69" spans="1:3" ht="12.75">
      <c r="A69" s="2" t="s">
        <v>32</v>
      </c>
      <c r="B69" s="12">
        <v>900</v>
      </c>
      <c r="C69" s="12">
        <f>B69*(1+D48/100)</f>
        <v>927</v>
      </c>
    </row>
    <row r="70" spans="1:3" ht="12.75">
      <c r="A70" s="2" t="s">
        <v>33</v>
      </c>
      <c r="B70" s="12">
        <v>500</v>
      </c>
      <c r="C70" s="12">
        <f>B70*(1+D48/100)</f>
        <v>515</v>
      </c>
    </row>
    <row r="71" spans="1:3" ht="12.75">
      <c r="A71" s="2" t="s">
        <v>34</v>
      </c>
      <c r="B71" s="12">
        <v>70</v>
      </c>
      <c r="C71" s="12">
        <f>B71*(1+D48/100)</f>
        <v>72.10000000000001</v>
      </c>
    </row>
    <row r="72" spans="1:3" ht="12.75">
      <c r="A72" s="2" t="s">
        <v>35</v>
      </c>
      <c r="B72" s="12">
        <v>180</v>
      </c>
      <c r="C72" s="12">
        <f>B72*(1+D48/100)</f>
        <v>185.4</v>
      </c>
    </row>
    <row r="73" spans="1:3" ht="12.75">
      <c r="A73" s="2" t="s">
        <v>36</v>
      </c>
      <c r="B73" s="12">
        <v>50</v>
      </c>
      <c r="C73" s="12">
        <f>B73*(1+D48/100)</f>
        <v>51.5</v>
      </c>
    </row>
    <row r="74" spans="1:3" ht="12.75">
      <c r="A74" s="2" t="s">
        <v>37</v>
      </c>
      <c r="B74" s="12">
        <v>500</v>
      </c>
      <c r="C74" s="12">
        <f>B74*(1+D48/100)</f>
        <v>515</v>
      </c>
    </row>
    <row r="75" spans="1:3" ht="12.75">
      <c r="A75" s="2" t="s">
        <v>38</v>
      </c>
      <c r="B75" s="12">
        <v>100</v>
      </c>
      <c r="C75" s="12">
        <f>B75*(1+D48/100)</f>
        <v>103</v>
      </c>
    </row>
    <row r="76" spans="1:3" ht="12.75">
      <c r="A76" s="2" t="s">
        <v>39</v>
      </c>
      <c r="B76" s="12">
        <v>0</v>
      </c>
      <c r="C76" s="12">
        <f>B76*(1+D48/100)</f>
        <v>0</v>
      </c>
    </row>
    <row r="77" spans="1:3" ht="12.75">
      <c r="A77" s="2" t="s">
        <v>40</v>
      </c>
      <c r="B77" s="12">
        <v>300</v>
      </c>
      <c r="C77" s="12">
        <f>B77*(1+D48/100)</f>
        <v>309</v>
      </c>
    </row>
    <row r="78" spans="1:3" ht="12.75">
      <c r="A78" s="2" t="s">
        <v>41</v>
      </c>
      <c r="B78" s="12">
        <v>30</v>
      </c>
      <c r="C78" s="12">
        <f>B78*(1+D48/100)</f>
        <v>30.900000000000002</v>
      </c>
    </row>
    <row r="79" spans="1:3" ht="12.75">
      <c r="A79" s="2" t="s">
        <v>42</v>
      </c>
      <c r="B79" s="12">
        <v>600</v>
      </c>
      <c r="C79" s="12">
        <f>B79*(1+D48/100)</f>
        <v>618</v>
      </c>
    </row>
    <row r="80" spans="1:3" ht="12.75">
      <c r="A80" s="2" t="s">
        <v>43</v>
      </c>
      <c r="B80" s="12">
        <v>300</v>
      </c>
      <c r="C80" s="12">
        <f>B80*(1+D48/100)</f>
        <v>309</v>
      </c>
    </row>
    <row r="81" spans="1:3" ht="12.75">
      <c r="A81" s="2" t="s">
        <v>44</v>
      </c>
      <c r="B81" s="12">
        <v>0</v>
      </c>
      <c r="C81" s="12">
        <f>B81*(1+D48/100)</f>
        <v>0</v>
      </c>
    </row>
    <row r="82" spans="2:3" ht="12.75">
      <c r="B82" s="12"/>
      <c r="C82" s="12"/>
    </row>
    <row r="83" spans="2:3" ht="12.75">
      <c r="B83" s="12"/>
      <c r="C83" s="12"/>
    </row>
    <row r="84" spans="1:3" s="5" customFormat="1" ht="12.75">
      <c r="A84" s="8" t="s">
        <v>45</v>
      </c>
      <c r="B84" s="14">
        <f>SUM(B51:B83)</f>
        <v>11629</v>
      </c>
      <c r="C84" s="14">
        <f>SUM(C51:C83)</f>
        <v>11977.87</v>
      </c>
    </row>
    <row r="85" spans="2:3" ht="12.75">
      <c r="B85" s="12"/>
      <c r="C85" s="12"/>
    </row>
    <row r="86" spans="2:3" ht="12.75">
      <c r="B86" s="12"/>
      <c r="C86" s="12"/>
    </row>
    <row r="87" spans="1:3" ht="12.75">
      <c r="A87" s="8" t="s">
        <v>108</v>
      </c>
      <c r="B87" s="12"/>
      <c r="C87" s="12"/>
    </row>
    <row r="88" spans="2:3" ht="12.75">
      <c r="B88" s="12"/>
      <c r="C88" s="12"/>
    </row>
    <row r="89" spans="2:3" s="6" customFormat="1" ht="12.75">
      <c r="B89" s="18"/>
      <c r="C89" s="18"/>
    </row>
    <row r="90" spans="2:3" ht="12.75">
      <c r="B90" s="12"/>
      <c r="C90" s="12"/>
    </row>
    <row r="91" spans="1:3" s="5" customFormat="1" ht="12.75">
      <c r="A91" s="8" t="s">
        <v>109</v>
      </c>
      <c r="B91" s="14">
        <v>500</v>
      </c>
      <c r="C91" s="14">
        <f>B91*1.03</f>
        <v>515</v>
      </c>
    </row>
    <row r="92" spans="2:3" ht="12.75">
      <c r="B92" s="12"/>
      <c r="C92" s="12"/>
    </row>
    <row r="93" spans="2:3" ht="12.75">
      <c r="B93" s="12"/>
      <c r="C93" s="12"/>
    </row>
    <row r="94" spans="2:3" ht="12.75">
      <c r="B94" s="12"/>
      <c r="C94" s="12"/>
    </row>
    <row r="95" spans="2:3" ht="12.75">
      <c r="B95" s="12"/>
      <c r="C95" s="12"/>
    </row>
    <row r="96" spans="2:3" s="8" customFormat="1" ht="12.75">
      <c r="B96" s="19"/>
      <c r="C96" s="19"/>
    </row>
    <row r="97" spans="2:3" ht="12.75">
      <c r="B97" s="20"/>
      <c r="C97" s="12"/>
    </row>
    <row r="98" spans="1:3" ht="12.75">
      <c r="A98" s="2" t="s">
        <v>64</v>
      </c>
      <c r="B98" s="20"/>
      <c r="C98" s="12"/>
    </row>
    <row r="99" spans="1:3" s="5" customFormat="1" ht="12.75">
      <c r="A99" s="8" t="s">
        <v>65</v>
      </c>
      <c r="B99" s="20"/>
      <c r="C99" s="16"/>
    </row>
    <row r="100" spans="1:3" s="7" customFormat="1" ht="12.75">
      <c r="A100" s="7" t="s">
        <v>50</v>
      </c>
      <c r="B100" s="21">
        <v>660</v>
      </c>
      <c r="C100" s="12">
        <f>B100*(1+D48/100)</f>
        <v>679.8000000000001</v>
      </c>
    </row>
    <row r="101" spans="1:3" s="7" customFormat="1" ht="12.75">
      <c r="A101" s="7" t="s">
        <v>66</v>
      </c>
      <c r="B101" s="21">
        <v>900</v>
      </c>
      <c r="C101" s="12">
        <f>B101*(1+D48/100)</f>
        <v>927</v>
      </c>
    </row>
    <row r="102" spans="1:3" s="7" customFormat="1" ht="12.75">
      <c r="A102" s="7" t="s">
        <v>67</v>
      </c>
      <c r="B102" s="21">
        <v>880</v>
      </c>
      <c r="C102" s="12">
        <f>B102*(1+D48/100)</f>
        <v>906.4</v>
      </c>
    </row>
    <row r="103" spans="1:3" ht="12.75">
      <c r="A103" s="2" t="s">
        <v>68</v>
      </c>
      <c r="B103" s="21">
        <v>1300</v>
      </c>
      <c r="C103" s="12">
        <f>B103*(1+D48/100)</f>
        <v>1339</v>
      </c>
    </row>
    <row r="104" spans="1:3" ht="12.75">
      <c r="A104" s="2" t="s">
        <v>69</v>
      </c>
      <c r="B104" s="21">
        <v>1450</v>
      </c>
      <c r="C104" s="12">
        <f>B104*(1+D48/100)</f>
        <v>1493.5</v>
      </c>
    </row>
    <row r="105" spans="1:3" ht="12.75">
      <c r="A105" s="2" t="s">
        <v>70</v>
      </c>
      <c r="B105" s="21">
        <v>5630</v>
      </c>
      <c r="C105" s="12">
        <f>B105*(1+D48/100)</f>
        <v>5798.900000000001</v>
      </c>
    </row>
    <row r="106" spans="1:3" ht="12" customHeight="1">
      <c r="A106" s="2" t="s">
        <v>71</v>
      </c>
      <c r="B106" s="21">
        <v>430</v>
      </c>
      <c r="C106" s="12">
        <f>B106*(1+D48/100)</f>
        <v>442.90000000000003</v>
      </c>
    </row>
    <row r="107" spans="1:3" ht="12.75">
      <c r="A107" s="2" t="s">
        <v>72</v>
      </c>
      <c r="B107" s="21">
        <v>400</v>
      </c>
      <c r="C107" s="12">
        <f>B107*(1+D48/100)</f>
        <v>412</v>
      </c>
    </row>
    <row r="108" spans="1:3" ht="12.75">
      <c r="A108" s="2" t="s">
        <v>73</v>
      </c>
      <c r="B108" s="21">
        <v>800</v>
      </c>
      <c r="C108" s="12">
        <f>B108*(1+D48/100)</f>
        <v>824</v>
      </c>
    </row>
    <row r="109" spans="1:3" ht="12.75">
      <c r="A109" s="2" t="s">
        <v>74</v>
      </c>
      <c r="C109" s="12"/>
    </row>
    <row r="110" spans="2:3" ht="12.75">
      <c r="B110" s="20"/>
      <c r="C110" s="12"/>
    </row>
    <row r="111" spans="1:3" s="5" customFormat="1" ht="12.75">
      <c r="A111" s="8" t="s">
        <v>75</v>
      </c>
      <c r="B111" s="22">
        <f>SUM(B100:B110)</f>
        <v>12450</v>
      </c>
      <c r="C111" s="14">
        <f>SUM(C100:C110)</f>
        <v>12823.500000000002</v>
      </c>
    </row>
    <row r="112" spans="2:3" ht="13.5" customHeight="1">
      <c r="B112" s="20"/>
      <c r="C112" s="12"/>
    </row>
    <row r="113" spans="1:3" s="6" customFormat="1" ht="12.75">
      <c r="A113" s="8" t="s">
        <v>54</v>
      </c>
      <c r="B113" s="18"/>
      <c r="C113" s="18"/>
    </row>
    <row r="114" spans="2:3" ht="12.75">
      <c r="B114" s="12"/>
      <c r="C114" s="12"/>
    </row>
    <row r="115" spans="1:3" ht="12.75">
      <c r="A115" s="2" t="s">
        <v>55</v>
      </c>
      <c r="B115" s="12">
        <v>400</v>
      </c>
      <c r="C115" s="12">
        <f>B115*(1+D48/100)</f>
        <v>412</v>
      </c>
    </row>
    <row r="116" spans="1:3" ht="12.75">
      <c r="A116" s="2" t="s">
        <v>56</v>
      </c>
      <c r="B116" s="12">
        <v>1500</v>
      </c>
      <c r="C116" s="12">
        <f>B116*(1+D48/100)</f>
        <v>1545</v>
      </c>
    </row>
    <row r="117" spans="1:3" ht="12.75">
      <c r="A117" s="2" t="s">
        <v>57</v>
      </c>
      <c r="B117" s="12">
        <v>1250</v>
      </c>
      <c r="C117" s="12">
        <f>B117*(1+D48/100)</f>
        <v>1287.5</v>
      </c>
    </row>
    <row r="118" spans="1:3" ht="12.75">
      <c r="A118" s="6" t="s">
        <v>46</v>
      </c>
      <c r="B118" s="18"/>
      <c r="C118" s="12"/>
    </row>
    <row r="119" spans="1:3" ht="12.75">
      <c r="A119" s="2" t="s">
        <v>47</v>
      </c>
      <c r="B119" s="12">
        <v>699</v>
      </c>
      <c r="C119" s="12">
        <f>B119*(1+D48/100)</f>
        <v>719.97</v>
      </c>
    </row>
    <row r="120" spans="1:3" ht="12.75">
      <c r="A120" s="2" t="s">
        <v>48</v>
      </c>
      <c r="B120" s="12">
        <v>834</v>
      </c>
      <c r="C120" s="12">
        <f>B120*(1+D48/100)</f>
        <v>859.02</v>
      </c>
    </row>
    <row r="121" spans="1:3" ht="12.75">
      <c r="A121" s="2" t="s">
        <v>49</v>
      </c>
      <c r="B121" s="12">
        <v>305</v>
      </c>
      <c r="C121" s="12">
        <f>B121*(1+D48/100)</f>
        <v>314.15000000000003</v>
      </c>
    </row>
    <row r="122" spans="1:3" ht="12.75">
      <c r="A122" s="2" t="s">
        <v>50</v>
      </c>
      <c r="B122" s="12">
        <v>660</v>
      </c>
      <c r="C122" s="12">
        <f>B122*(1+D48/100)</f>
        <v>679.8000000000001</v>
      </c>
    </row>
    <row r="123" spans="1:3" ht="12.75">
      <c r="A123" s="2" t="s">
        <v>51</v>
      </c>
      <c r="B123" s="12">
        <v>79</v>
      </c>
      <c r="C123" s="12">
        <f>B123*(1+D48/100)</f>
        <v>81.37</v>
      </c>
    </row>
    <row r="124" spans="1:3" ht="12.75">
      <c r="A124" s="2" t="s">
        <v>52</v>
      </c>
      <c r="B124" s="12">
        <v>205</v>
      </c>
      <c r="C124" s="12">
        <f>B124*(1+D48/100)</f>
        <v>211.15</v>
      </c>
    </row>
    <row r="125" spans="1:3" ht="12.75">
      <c r="A125" s="2" t="s">
        <v>53</v>
      </c>
      <c r="B125" s="12">
        <v>810</v>
      </c>
      <c r="C125" s="12">
        <f>B125*(1+D48/100)</f>
        <v>834.3000000000001</v>
      </c>
    </row>
    <row r="126" spans="1:3" ht="12.75">
      <c r="A126" s="2" t="s">
        <v>110</v>
      </c>
      <c r="B126" s="12">
        <v>5100</v>
      </c>
      <c r="C126" s="12">
        <f>B126*(1+D48/100)</f>
        <v>5253</v>
      </c>
    </row>
    <row r="127" spans="1:3" s="5" customFormat="1" ht="12.75">
      <c r="A127" s="8" t="s">
        <v>58</v>
      </c>
      <c r="B127" s="14">
        <f>SUM(B115:B126)</f>
        <v>11842</v>
      </c>
      <c r="C127" s="14">
        <f>SUM(C115:C126)</f>
        <v>12197.259999999998</v>
      </c>
    </row>
    <row r="128" spans="2:3" ht="12.75">
      <c r="B128" s="12"/>
      <c r="C128" s="24"/>
    </row>
    <row r="129" ht="12.75">
      <c r="B129" s="12"/>
    </row>
    <row r="130" spans="1:2" ht="12.75">
      <c r="A130" s="8" t="s">
        <v>78</v>
      </c>
      <c r="B130" s="12"/>
    </row>
    <row r="131" ht="12.75">
      <c r="B131" s="12"/>
    </row>
    <row r="132" spans="1:3" ht="12.75">
      <c r="A132" s="2" t="s">
        <v>79</v>
      </c>
      <c r="B132" s="12">
        <v>1000</v>
      </c>
      <c r="C132" s="23">
        <f>B132*1.03</f>
        <v>1030</v>
      </c>
    </row>
    <row r="133" spans="1:3" ht="12.75">
      <c r="A133" s="2" t="s">
        <v>80</v>
      </c>
      <c r="B133" s="12">
        <v>281.49</v>
      </c>
      <c r="C133" s="23">
        <f>B133*1.03</f>
        <v>289.9347</v>
      </c>
    </row>
    <row r="134" spans="1:3" ht="12.75">
      <c r="A134" s="2" t="s">
        <v>8</v>
      </c>
      <c r="B134" s="12">
        <v>185</v>
      </c>
      <c r="C134" s="23">
        <f>B134*1.03</f>
        <v>190.55</v>
      </c>
    </row>
    <row r="135" spans="1:3" ht="12.75">
      <c r="A135" s="2" t="s">
        <v>81</v>
      </c>
      <c r="B135" s="12">
        <v>21.51</v>
      </c>
      <c r="C135" s="23">
        <f>B135*1.03</f>
        <v>22.1553</v>
      </c>
    </row>
    <row r="136" spans="1:3" ht="12.75">
      <c r="A136" s="2" t="s">
        <v>82</v>
      </c>
      <c r="B136" s="12">
        <v>0</v>
      </c>
      <c r="C136" s="23">
        <f>B136*1.03</f>
        <v>0</v>
      </c>
    </row>
    <row r="137" ht="12.75">
      <c r="B137" s="12"/>
    </row>
    <row r="138" spans="1:3" s="5" customFormat="1" ht="12.75">
      <c r="A138" s="8" t="s">
        <v>83</v>
      </c>
      <c r="B138" s="14">
        <f>SUM(B132:B137)</f>
        <v>1488</v>
      </c>
      <c r="C138" s="14">
        <f>SUM(C132:C137)</f>
        <v>1532.6399999999999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30.28125" style="5" customWidth="1"/>
    <col min="2" max="2" width="14.28125" style="5" customWidth="1"/>
    <col min="3" max="16384" width="9.140625" style="5" customWidth="1"/>
  </cols>
  <sheetData>
    <row r="1" spans="1:2" ht="12.75">
      <c r="A1" s="1" t="s">
        <v>1</v>
      </c>
      <c r="B1" s="1"/>
    </row>
    <row r="3" spans="1:2" ht="12.75">
      <c r="A3" s="5" t="s">
        <v>59</v>
      </c>
      <c r="B3" s="25">
        <f>Sheet1!C17</f>
        <v>160086.15</v>
      </c>
    </row>
    <row r="4" spans="1:2" ht="12.75">
      <c r="A4" s="5" t="s">
        <v>60</v>
      </c>
      <c r="B4" s="25">
        <f>Sheet1!C43</f>
        <v>38225</v>
      </c>
    </row>
    <row r="5" spans="1:2" ht="12.75">
      <c r="A5" s="5" t="s">
        <v>61</v>
      </c>
      <c r="B5" s="25">
        <f>Sheet1!C84</f>
        <v>11977.87</v>
      </c>
    </row>
    <row r="6" spans="1:2" ht="12.75">
      <c r="A6" s="5" t="s">
        <v>62</v>
      </c>
      <c r="B6" s="25">
        <f>Sheet1!C91</f>
        <v>515</v>
      </c>
    </row>
    <row r="7" spans="1:2" ht="12.75">
      <c r="A7" s="5" t="s">
        <v>63</v>
      </c>
      <c r="B7" s="25">
        <f>Sheet1!C111</f>
        <v>12823.500000000002</v>
      </c>
    </row>
    <row r="8" spans="1:2" ht="12.75">
      <c r="A8" s="5" t="s">
        <v>76</v>
      </c>
      <c r="B8" s="25">
        <f>Sheet1!C127</f>
        <v>12197.259999999998</v>
      </c>
    </row>
    <row r="9" ht="12.75">
      <c r="B9" s="16"/>
    </row>
    <row r="10" spans="1:2" ht="12.75">
      <c r="A10" s="5" t="s">
        <v>84</v>
      </c>
      <c r="B10" s="16">
        <f>SUM(B3:B9)</f>
        <v>235824.78</v>
      </c>
    </row>
    <row r="11" ht="12.75">
      <c r="B11" s="16"/>
    </row>
    <row r="12" ht="12.75">
      <c r="B12" s="16"/>
    </row>
    <row r="13" spans="1:2" ht="12.75">
      <c r="A13" s="5" t="s">
        <v>77</v>
      </c>
      <c r="B13" s="25">
        <f>Sheet1!C138</f>
        <v>1532.6399999999999</v>
      </c>
    </row>
    <row r="14" spans="1:2" ht="12.75">
      <c r="A14" s="5" t="s">
        <v>85</v>
      </c>
      <c r="B14" s="26">
        <v>250000</v>
      </c>
    </row>
    <row r="15" spans="1:2" s="4" customFormat="1" ht="12.75">
      <c r="A15" s="4" t="s">
        <v>86</v>
      </c>
      <c r="B15" s="14">
        <v>3500</v>
      </c>
    </row>
    <row r="16" ht="12.75">
      <c r="B16" s="16"/>
    </row>
    <row r="17" spans="1:2" ht="12.75">
      <c r="A17" s="5" t="s">
        <v>87</v>
      </c>
      <c r="B17" s="16">
        <f>SUM(B13:B16)</f>
        <v>255032.64</v>
      </c>
    </row>
    <row r="18" spans="1:2" ht="12.75">
      <c r="A18" s="5" t="s">
        <v>88</v>
      </c>
      <c r="B18" s="16">
        <f>B10</f>
        <v>235824.78</v>
      </c>
    </row>
    <row r="19" spans="1:2" ht="12.75">
      <c r="A19" s="5" t="s">
        <v>120</v>
      </c>
      <c r="B19" s="16">
        <f>B17-B18</f>
        <v>19207.860000000015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6" sqref="C6"/>
    </sheetView>
  </sheetViews>
  <sheetFormatPr defaultColWidth="9.140625" defaultRowHeight="12.75"/>
  <cols>
    <col min="1" max="1" width="31.28125" style="0" customWidth="1"/>
    <col min="2" max="2" width="16.00390625" style="0" customWidth="1"/>
    <col min="3" max="3" width="18.8515625" style="0" customWidth="1"/>
  </cols>
  <sheetData>
    <row r="1" ht="12.75">
      <c r="A1" s="9" t="s">
        <v>89</v>
      </c>
    </row>
    <row r="2" ht="12.75">
      <c r="A2" s="9"/>
    </row>
    <row r="3" spans="1:3" ht="12.75">
      <c r="A3" t="s">
        <v>90</v>
      </c>
      <c r="B3">
        <v>6240</v>
      </c>
      <c r="C3" t="s">
        <v>97</v>
      </c>
    </row>
    <row r="4" spans="1:3" ht="12.75">
      <c r="A4" t="s">
        <v>91</v>
      </c>
      <c r="B4">
        <v>430</v>
      </c>
      <c r="C4" t="s">
        <v>98</v>
      </c>
    </row>
    <row r="6" spans="1:2" ht="12.75">
      <c r="A6" t="s">
        <v>92</v>
      </c>
      <c r="B6">
        <v>2000</v>
      </c>
    </row>
    <row r="7" spans="1:2" ht="12.75">
      <c r="A7" t="s">
        <v>93</v>
      </c>
      <c r="B7">
        <v>1380</v>
      </c>
    </row>
    <row r="8" spans="1:2" ht="12.75">
      <c r="A8" t="s">
        <v>94</v>
      </c>
      <c r="B8">
        <v>230</v>
      </c>
    </row>
    <row r="9" spans="1:2" ht="12.75">
      <c r="A9" t="s">
        <v>95</v>
      </c>
      <c r="B9">
        <v>1520</v>
      </c>
    </row>
    <row r="10" spans="1:2" ht="12.75">
      <c r="A10" t="s">
        <v>96</v>
      </c>
      <c r="B10">
        <v>360</v>
      </c>
    </row>
    <row r="12" spans="1:2" s="9" customFormat="1" ht="12.75">
      <c r="A12" s="9" t="s">
        <v>9</v>
      </c>
      <c r="B12" s="10">
        <f>SUM(B6:B11)</f>
        <v>5490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BECTa 98 Portables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BECTa 98 Portables For Teachers</dc:creator>
  <cp:keywords/>
  <dc:description/>
  <cp:lastModifiedBy>David Warbrick</cp:lastModifiedBy>
  <cp:lastPrinted>2000-01-17T15:29:29Z</cp:lastPrinted>
  <dcterms:created xsi:type="dcterms:W3CDTF">1999-06-03T17:27:50Z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